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'TDSheet'!$A$6:$O$71</definedName>
  </definedNames>
  <calcPr fullCalcOnLoad="1" refMode="R1C1"/>
</workbook>
</file>

<file path=xl/sharedStrings.xml><?xml version="1.0" encoding="utf-8"?>
<sst xmlns="http://schemas.openxmlformats.org/spreadsheetml/2006/main" count="190" uniqueCount="137">
  <si>
    <t>Цены и наличие на: 19.04.2024 6:03:09</t>
  </si>
  <si>
    <t xml:space="preserve">Недопустимо изменять структуру, форматы и содержимое этой книги, за исключением внесения данных в </t>
  </si>
  <si>
    <t>Скидки, %:</t>
  </si>
  <si>
    <t>столбец «Заказ». В случае нарушения этого требования время обработки Вашей заявки значительно увеличится.</t>
  </si>
  <si>
    <t xml:space="preserve">  основная</t>
  </si>
  <si>
    <t>Внимание! При загрузке заказываемое количество будет выравнено по кратности в большую сторону.</t>
  </si>
  <si>
    <t xml:space="preserve">  за предоплату</t>
  </si>
  <si>
    <t>Стоимость куба:</t>
  </si>
  <si>
    <t>ИТОГО:</t>
  </si>
  <si>
    <t>Артикул</t>
  </si>
  <si>
    <t>Наименование</t>
  </si>
  <si>
    <t>Заказ</t>
  </si>
  <si>
    <t>Наличие</t>
  </si>
  <si>
    <t>Кратность</t>
  </si>
  <si>
    <t>Тр. упаковка</t>
  </si>
  <si>
    <t>Акц. цена</t>
  </si>
  <si>
    <t>Цена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</si>
  <si>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</si>
  <si>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</si>
  <si>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</si>
  <si>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</si>
  <si>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</si>
  <si>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</si>
  <si>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</si>
  <si>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Товары TDM</t>
  </si>
  <si>
    <t>18-1 Электроустановочные изделия</t>
  </si>
  <si>
    <t>18.14.01 Серия "Таймыр" (скрытая установка - фарфоровое основание) - цвет белый</t>
  </si>
  <si>
    <t>SQ1814-0001</t>
  </si>
  <si>
    <t>Выключатель 1 кл. 10А белый "Таймыр" TDM</t>
  </si>
  <si>
    <t>шт</t>
  </si>
  <si>
    <t>SQ1814-0004</t>
  </si>
  <si>
    <t>Выключатель 1 кл. с подсветкой 10А белый "Таймыр" TDM</t>
  </si>
  <si>
    <t>SQ1814-0002</t>
  </si>
  <si>
    <t>Выключатель 2 кл. 10А белый "Таймыр" TDM</t>
  </si>
  <si>
    <t>SQ1814-0005</t>
  </si>
  <si>
    <t>Выключатель 2 кл. с подсветкой 10А белый "Таймыр" TDM</t>
  </si>
  <si>
    <t>SQ1814-0003</t>
  </si>
  <si>
    <t>Выключатель 3 кл. 10А белый "Таймыр" TDM</t>
  </si>
  <si>
    <t>SQ1814-0007</t>
  </si>
  <si>
    <t>Выключатель на 2 направления 1 кл. 10А белый "Таймыр" TDM</t>
  </si>
  <si>
    <t>SQ1814-0008</t>
  </si>
  <si>
    <t>Выключатель на 2 направления 1 кл. с подсветкой 10А белый "Таймыр" TDM</t>
  </si>
  <si>
    <t>SQ1814-0025</t>
  </si>
  <si>
    <t>Рамка 2-х постовая вертикальная белая "Таймыр" TDM</t>
  </si>
  <si>
    <t>SQ1814-0026</t>
  </si>
  <si>
    <t>Рамка 2-х постовая горизонтальная белая "Таймыр" TDM</t>
  </si>
  <si>
    <t>SQ1814-0027</t>
  </si>
  <si>
    <t>Рамка 3-х постовая вертикальная белая "Таймыр" TDM</t>
  </si>
  <si>
    <t>SQ1814-0028</t>
  </si>
  <si>
    <t>Рамка 3-х постовая горизонтальная белая "Таймыр" TDM</t>
  </si>
  <si>
    <t>SQ1814-0030</t>
  </si>
  <si>
    <t>Рамка 4-х постовая горизонтальная белая "Таймыр" TDM</t>
  </si>
  <si>
    <t>SQ1814-0011</t>
  </si>
  <si>
    <t>Розетка 2П 10А 250В белая "Таймыр" TDM</t>
  </si>
  <si>
    <t>SQ1814-0015</t>
  </si>
  <si>
    <t>Розетка 2П с защ. шт. 10А 250В белая "Таймыр" TDM</t>
  </si>
  <si>
    <t>SQ1814-0040</t>
  </si>
  <si>
    <t>Розетка 2П+З с защ. шт. 16А 250В + USB порт 2,1А 5В белая "Таймыр" TDM</t>
  </si>
  <si>
    <t>SQ1814-0017</t>
  </si>
  <si>
    <t>Розетка двойная 2П с защ. шт. 10А 250В белая "Таймыр" TDM</t>
  </si>
  <si>
    <t>SQ1814-0018</t>
  </si>
  <si>
    <t>Розетка двойная 2П+З с защ. шт. 16А 250В белая "Таймыр" TDM</t>
  </si>
  <si>
    <t>SQ1814-0022</t>
  </si>
  <si>
    <t>Розетка телевизионная простая (0-2400МГц, "мама") белая "Таймыр" TDM</t>
  </si>
  <si>
    <t>SQ1814-0032</t>
  </si>
  <si>
    <t>Розетка телевизионная типа F (SAT) белая "Таймыр" TDM</t>
  </si>
  <si>
    <t>SQ1814-0023</t>
  </si>
  <si>
    <t>Розетка телефонная RJ11 + компьютерная RJ45 белая "Таймыр" TDM</t>
  </si>
  <si>
    <t>SQ1814-0024</t>
  </si>
  <si>
    <t>Светорегулятор поворотный RL 300 Вт белый "Таймыр" TDM</t>
  </si>
  <si>
    <t>18.14.02 Серия "Таймыр" (скрытая установка - фарфоровое основание) - цвет слоновая кость</t>
  </si>
  <si>
    <t>SQ1814-0101</t>
  </si>
  <si>
    <t>Выключатель 1 кл. 10А сл. кость "Таймыр" TDM</t>
  </si>
  <si>
    <t>SQ1814-0104</t>
  </si>
  <si>
    <t>Выключатель 1 кл. с подсветкой 10А сл. кость "Таймыр" TDM</t>
  </si>
  <si>
    <t>SQ1814-0105</t>
  </si>
  <si>
    <t>Выключатель 2 кл. с подсветкой 10А сл. кость "Таймыр" TDM</t>
  </si>
  <si>
    <t>SQ1814-0103</t>
  </si>
  <si>
    <t>Выключатель 3 кл. 10А сл. кость "Таймыр" TDM</t>
  </si>
  <si>
    <t>SQ1814-0108</t>
  </si>
  <si>
    <t>Выключатель на 2 направления 1 кл. с подсветкой 10А сл. кость "Таймыр" TDM</t>
  </si>
  <si>
    <t>SQ1814-0126</t>
  </si>
  <si>
    <t>Рамка 2-х постовая горизонтальная сл. кость "Таймыр" TDM</t>
  </si>
  <si>
    <t>SQ1814-0127</t>
  </si>
  <si>
    <t>Рамка 3-х постовая вертикальная сл. кость "Таймыр" TDM</t>
  </si>
  <si>
    <t>SQ1814-0128</t>
  </si>
  <si>
    <t>Рамка 3-х постовая горизонтальная сл. кость "Таймыр" TDM</t>
  </si>
  <si>
    <t>SQ1814-0130</t>
  </si>
  <si>
    <t>Рамка 4-х постовая горизонтальная сл. кость "Таймыр" TDM</t>
  </si>
  <si>
    <t>SQ1814-0140</t>
  </si>
  <si>
    <t>Розетка 2П+З с защ. шт. 16А 250В + USB порт 2,1А 5В сл. кость "Таймыр" TDM</t>
  </si>
  <si>
    <t>SQ1814-0113</t>
  </si>
  <si>
    <t>Розетка двойная 2П 10А 250В сл. кость "Таймыр" TDM</t>
  </si>
  <si>
    <t>SQ1814-0117</t>
  </si>
  <si>
    <t>Розетка двойная 2П с защ. шт. 10А 250В сл. кость "Таймыр" TDM</t>
  </si>
  <si>
    <t>SQ1814-0114</t>
  </si>
  <si>
    <t>Розетка двойная 2П+З 16А 250В сл. кость "Таймыр" TDM</t>
  </si>
  <si>
    <t>SQ1814-0118</t>
  </si>
  <si>
    <t>Розетка двойная 2П+З с защ. шт. 16А 250В сл. кость "Таймыр" TDM</t>
  </si>
  <si>
    <t>SQ1814-0121</t>
  </si>
  <si>
    <t>Розетка компьютерная RJ45  сл. кость "Таймыр" TDM</t>
  </si>
  <si>
    <t>SQ1814-0122</t>
  </si>
  <si>
    <t>Розетка телевизионная простая (0-2400МГц, "мама") сл. кость "Таймыр" TDM</t>
  </si>
  <si>
    <t>SQ1814-0132</t>
  </si>
  <si>
    <t>Розетка телевизионная типа F (SAT) сл. кость "Таймыр" TDM</t>
  </si>
  <si>
    <t>SQ1814-0124</t>
  </si>
  <si>
    <t>Светорегулятор поворотный RL300 Вт сл. кость "Таймыр" TDM</t>
  </si>
  <si>
    <t>18.14.03 Серия "Таймыр" (скрытая установка - фарфоровое основание) - "ЭКО" (бук)</t>
  </si>
  <si>
    <t>SQ1814-0304</t>
  </si>
  <si>
    <t>Выключатель 1 кл. с подсветкой 10А "ЭКО" (бук) "Таймыр" TDM</t>
  </si>
  <si>
    <t>SQ1814-0305</t>
  </si>
  <si>
    <t>Выключатель 2 кл. с подсветкой 10А "ЭКО" (бук) "Таймыр" TDM</t>
  </si>
  <si>
    <t>SQ1814-0328</t>
  </si>
  <si>
    <t>Рамка 3-х постовая горизонтальная "ЭКО" (бук) "Таймыр" TDM</t>
  </si>
  <si>
    <t>18.14.04 Серия "Таймыр" (скрытая установка - фарфоровое основание) - "ЭКО" (сосна)</t>
  </si>
  <si>
    <t>SQ1814-0204</t>
  </si>
  <si>
    <t>Выключатель 1 кл. с подсветкой 10А "ЭКО" (сосна) "Таймыр" TDM</t>
  </si>
  <si>
    <t>SQ1814-0202</t>
  </si>
  <si>
    <t>Выключатель 2 кл. 10А "ЭКО" (сосна) "Таймыр" TDM</t>
  </si>
  <si>
    <t>SQ1814-0205</t>
  </si>
  <si>
    <t>Выключатель 2 кл. с подсветкой 10А "ЭКО" (сосна) "Таймыр" TDM</t>
  </si>
  <si>
    <t>SQ1814-0228</t>
  </si>
  <si>
    <t>Рамка 3-х постовая горизонтальная "ЭКО" (сосна) "Таймыр" TDM</t>
  </si>
  <si>
    <t>SQ1814-0211</t>
  </si>
  <si>
    <t>Розетка 2П 10А 250В "ЭКО" (сосна) "Таймыр" TDM</t>
  </si>
  <si>
    <t>SQ1814-0212</t>
  </si>
  <si>
    <t>Розетка 2П+З 16А 250В "ЭКО" (сосна) "Таймыр" TDM</t>
  </si>
  <si>
    <t>SQ1814-0224</t>
  </si>
  <si>
    <t>Светорегулятор поворотный RL 300 Вт "ЭКО" (сосна) "Таймыр" TDM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</si>
  <si>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</si>
  <si>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</si>
  <si>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</si>
  <si>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акционная цена</t>
  </si>
  <si>
    <t>Черный цвет наименования – позиции нет в остатках</t>
  </si>
  <si>
    <t>Зеленый цвет наименования – позиция ожидается на указанную дату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</si>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</sst>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"/>
    <numFmt numFmtId="165" formatCode="0.000000"/>
    <numFmt numFmtId="166" formatCode="#,##0.000"/>
  </numFmts>
  <fonts count="54"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29"/>
      <name val="Arial"/>
      <family val="2"/>
    </font>
    <font>
      <sz val="8"/>
      <color indexed="29"/>
      <name val="Arial Narrow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color indexed="2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right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left" vertical="top" wrapText="1"/>
    </xf>
    <xf numFmtId="0" fontId="8" fillId="35" borderId="10" xfId="0" applyNumberFormat="1" applyFont="1" applyFill="1" applyBorder="1" applyAlignment="1">
      <alignment horizontal="right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3" fillId="36" borderId="10" xfId="0" applyNumberFormat="1" applyFont="1" applyFill="1" applyBorder="1" applyAlignment="1">
      <alignment horizontal="left"/>
    </xf>
    <xf numFmtId="4" fontId="7" fillId="33" borderId="10" xfId="0" applyNumberFormat="1" applyFont="1" applyFill="1" applyBorder="1" applyAlignment="1">
      <alignment horizontal="right" vertical="top" wrapText="1"/>
    </xf>
    <xf numFmtId="4" fontId="8" fillId="34" borderId="10" xfId="0" applyNumberFormat="1" applyFont="1" applyFill="1" applyBorder="1" applyAlignment="1">
      <alignment horizontal="right" vertical="top" wrapText="1"/>
    </xf>
    <xf numFmtId="4" fontId="8" fillId="35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7" fillId="33" borderId="10" xfId="0" applyNumberFormat="1" applyFont="1" applyFill="1" applyBorder="1" applyAlignment="1">
      <alignment horizontal="right" vertical="top" wrapText="1"/>
    </xf>
    <xf numFmtId="166" fontId="8" fillId="34" borderId="10" xfId="0" applyNumberFormat="1" applyFont="1" applyFill="1" applyBorder="1" applyAlignment="1">
      <alignment horizontal="right" vertical="top" wrapText="1"/>
    </xf>
    <xf numFmtId="166" fontId="8" fillId="35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5" fillId="37" borderId="10" xfId="0" applyNumberFormat="1" applyFont="1" applyFill="1" applyBorder="1" applyAlignment="1" applyProtection="1">
      <alignment horizontal="left"/>
      <protection locked="0"/>
    </xf>
    <xf numFmtId="1" fontId="7" fillId="33" borderId="10" xfId="0" applyNumberFormat="1" applyFont="1" applyFill="1" applyBorder="1" applyAlignment="1" applyProtection="1">
      <alignment horizontal="left" vertical="top" wrapText="1"/>
      <protection locked="0"/>
    </xf>
    <xf numFmtId="1" fontId="8" fillId="34" borderId="10" xfId="0" applyNumberFormat="1" applyFont="1" applyFill="1" applyBorder="1" applyAlignment="1" applyProtection="1">
      <alignment horizontal="left" vertical="top" wrapText="1"/>
      <protection locked="0"/>
    </xf>
    <xf numFmtId="1" fontId="8" fillId="35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Border="1" applyAlignment="1" applyProtection="1">
      <alignment horizontal="left" vertical="top" wrapText="1"/>
      <protection locked="0"/>
    </xf>
    <xf numFmtId="1" fontId="11" fillId="0" borderId="10" xfId="0" applyNumberFormat="1" applyFont="1" applyBorder="1" applyAlignment="1" applyProtection="1">
      <alignment horizontal="left" vertical="top" wrapText="1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0070C0"/>
      <rgbColor rgb="00FF0F5A"/>
      <rgbColor rgb="00E64D0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7575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33203125" defaultRowHeight="11.25" outlineLevelRow="3"/>
  <cols>
    <col min="1" max="1" width="13.66015625" style="0" customWidth="1"/>
    <col min="2" max="2" width="77.5" style="0" customWidth="1"/>
    <col min="3" max="3" width="9.83203125" style="50" customWidth="1"/>
    <col min="4" max="4" width="10.33203125" style="0" customWidth="1"/>
    <col min="5" max="6" width="7.33203125" style="0" customWidth="1"/>
    <col min="7" max="7" width="11.5" style="0" customWidth="1"/>
    <col min="8" max="8" width="10" style="0" customWidth="1"/>
    <col min="9" max="9" width="13.83203125" style="0" customWidth="1"/>
    <col min="10" max="10" width="14.33203125" style="0" hidden="1" customWidth="1"/>
    <col min="11" max="11" width="17.83203125" style="0" hidden="1" customWidth="1"/>
    <col min="12" max="12" width="10.5" style="0" customWidth="1"/>
    <col min="13" max="13" width="10.66015625" style="0" customWidth="1"/>
    <col min="14" max="14" width="10.66015625" style="0" hidden="1" customWidth="1"/>
    <col min="15" max="15" width="13.66015625" style="0" customWidth="1"/>
    <col min="16" max="16384" width="10.66015625" style="0" customWidth="1"/>
  </cols>
  <sheetData>
    <row r="1" spans="1:3" ht="12.75">
      <c r="A1" s="1" t="s">
        <v>0</v>
      </c>
      <c r="C1" s="49" t="s">
        <v>1</v>
      </c>
    </row>
    <row r="2" spans="1:3" ht="12.75">
      <c r="A2" s="1" t="s">
        <v>2</v>
      </c>
      <c r="B2" s="58"/>
      <c r="C2" s="49" t="s">
        <v>3</v>
      </c>
    </row>
    <row r="3" spans="1:3" ht="12.75">
      <c r="A3" t="s">
        <v>4</v>
      </c>
      <c r="B3" s="2">
        <v>0</v>
      </c>
      <c r="C3" s="49" t="s">
        <v>5</v>
      </c>
    </row>
    <row r="4" spans="1:9" ht="12.75">
      <c r="A4" t="s">
        <v>6</v>
      </c>
      <c r="B4" s="2">
        <v>0</v>
      </c>
      <c r="H4" s="3" t="s">
        <v>7</v>
      </c>
      <c r="I4" s="43">
        <f>IF(M5=0,"",I5/M5)</f>
      </c>
    </row>
    <row r="5" spans="8:13" ht="12.75">
      <c r="H5" s="3" t="s">
        <v>8</v>
      </c>
      <c r="I5" s="43">
        <f>SUM(I7:I71)</f>
        <v>0</v>
      </c>
      <c r="L5" s="48">
        <f>SUM(L7:L71)</f>
        <v>0</v>
      </c>
      <c r="M5" s="48">
        <f>SUM(M7:M71)</f>
        <v>0</v>
      </c>
    </row>
    <row r="6" spans="1:15" ht="12.75">
      <c r="A6" s="4" t="s">
        <v>9</v>
      </c>
      <c r="B6" s="4" t="s">
        <v>10</v>
      </c>
      <c r="C6" s="51" t="s">
        <v>11</v>
      </c>
      <c r="D6" s="4" t="s">
        <v>12</v>
      </c>
      <c r="E6" s="5" t="s">
        <v>13</v>
      </c>
      <c r="F6" s="5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5" t="s">
        <v>19</v>
      </c>
      <c r="L6" s="4" t="s">
        <v>20</v>
      </c>
      <c r="M6" s="4" t="s">
        <v>21</v>
      </c>
      <c r="N6" s="4" t="s">
        <v>22</v>
      </c>
      <c r="O6" s="4" t="s">
        <v>23</v>
      </c>
    </row>
    <row r="7" spans="1:15" s="6" customFormat="1" ht="12" customHeight="1">
      <c r="A7" s="7"/>
      <c r="B7" s="7" t="s">
        <v>24</v>
      </c>
      <c r="C7" s="52"/>
      <c r="D7" s="7"/>
      <c r="E7" s="7"/>
      <c r="F7" s="7"/>
      <c r="G7" s="8"/>
      <c r="H7" s="39">
        <f aca="true" t="shared" si="0" ref="H7:H38">IF(G7="","",ROUND(ROUND(G7*(100-$B$3)/100,2)*(100-$B$4)/100,2))</f>
      </c>
      <c r="I7" s="39">
        <f aca="true" t="shared" si="1" ref="I7:I38">IF(C7="","",IF(H7="","",ROUND(C7*H7,2)))</f>
      </c>
      <c r="J7" s="8"/>
      <c r="K7" s="8"/>
      <c r="L7" s="44">
        <f aca="true" t="shared" si="2" ref="L7:L38">IF(C7="","",IF(J7="","",ROUND(C7*J7,3)))</f>
      </c>
      <c r="M7" s="44">
        <f aca="true" t="shared" si="3" ref="M7:M38">IF(C7="","",IF(K7="","",ROUND(C7*K7,3)))</f>
      </c>
      <c r="N7" s="7"/>
      <c r="O7" s="9"/>
    </row>
    <row r="8" spans="1:15" s="6" customFormat="1" ht="12" customHeight="1" outlineLevel="1">
      <c r="A8" s="10"/>
      <c r="B8" s="10" t="s">
        <v>25</v>
      </c>
      <c r="C8" s="53"/>
      <c r="D8" s="10"/>
      <c r="E8" s="10"/>
      <c r="F8" s="10"/>
      <c r="G8" s="11"/>
      <c r="H8" s="40">
        <f t="shared" si="0"/>
      </c>
      <c r="I8" s="40">
        <f t="shared" si="1"/>
      </c>
      <c r="J8" s="11"/>
      <c r="K8" s="11"/>
      <c r="L8" s="45">
        <f t="shared" si="2"/>
      </c>
      <c r="M8" s="45">
        <f t="shared" si="3"/>
      </c>
      <c r="N8" s="10"/>
      <c r="O8" s="12"/>
    </row>
    <row r="9" spans="1:15" s="6" customFormat="1" ht="23.25" customHeight="1" outlineLevel="2">
      <c r="A9" s="13"/>
      <c r="B9" s="13" t="s">
        <v>26</v>
      </c>
      <c r="C9" s="54"/>
      <c r="D9" s="13"/>
      <c r="E9" s="13"/>
      <c r="F9" s="13"/>
      <c r="G9" s="14"/>
      <c r="H9" s="41">
        <f t="shared" si="0"/>
      </c>
      <c r="I9" s="41">
        <f t="shared" si="1"/>
      </c>
      <c r="J9" s="14"/>
      <c r="K9" s="14"/>
      <c r="L9" s="46">
        <f t="shared" si="2"/>
      </c>
      <c r="M9" s="46">
        <f t="shared" si="3"/>
      </c>
      <c r="N9" s="13"/>
      <c r="O9" s="15"/>
    </row>
    <row r="10" spans="1:15" s="6" customFormat="1" ht="11.25" customHeight="1" outlineLevel="3">
      <c r="A10" s="16" t="s">
        <v>27</v>
      </c>
      <c r="B10" s="17" t="s">
        <v>28</v>
      </c>
      <c r="C10" s="55"/>
      <c r="D10" s="18">
        <v>8320</v>
      </c>
      <c r="E10" s="19">
        <v>10</v>
      </c>
      <c r="F10" s="19">
        <v>100</v>
      </c>
      <c r="G10" s="20">
        <v>63</v>
      </c>
      <c r="H10" s="42">
        <f t="shared" si="0"/>
        <v>63</v>
      </c>
      <c r="I10" s="42">
        <f t="shared" si="1"/>
      </c>
      <c r="J10" s="21">
        <v>0.11534</v>
      </c>
      <c r="K10" s="21">
        <v>0.000463</v>
      </c>
      <c r="L10" s="47">
        <f t="shared" si="2"/>
      </c>
      <c r="M10" s="47">
        <f t="shared" si="3"/>
      </c>
      <c r="N10" s="19">
        <v>1</v>
      </c>
      <c r="O10" s="22" t="s">
        <v>29</v>
      </c>
    </row>
    <row r="11" spans="1:15" s="6" customFormat="1" ht="11.25" customHeight="1" outlineLevel="3">
      <c r="A11" s="16" t="s">
        <v>30</v>
      </c>
      <c r="B11" s="17" t="s">
        <v>31</v>
      </c>
      <c r="C11" s="55"/>
      <c r="D11" s="18">
        <v>9740</v>
      </c>
      <c r="E11" s="19">
        <v>10</v>
      </c>
      <c r="F11" s="19">
        <v>100</v>
      </c>
      <c r="G11" s="20">
        <v>70</v>
      </c>
      <c r="H11" s="42">
        <f t="shared" si="0"/>
        <v>70</v>
      </c>
      <c r="I11" s="42">
        <f t="shared" si="1"/>
      </c>
      <c r="J11" s="21">
        <v>0.11598</v>
      </c>
      <c r="K11" s="21">
        <v>0.000467</v>
      </c>
      <c r="L11" s="47">
        <f t="shared" si="2"/>
      </c>
      <c r="M11" s="47">
        <f t="shared" si="3"/>
      </c>
      <c r="N11" s="19">
        <v>1</v>
      </c>
      <c r="O11" s="22" t="s">
        <v>29</v>
      </c>
    </row>
    <row r="12" spans="1:15" s="6" customFormat="1" ht="11.25" customHeight="1" outlineLevel="3">
      <c r="A12" s="16" t="s">
        <v>32</v>
      </c>
      <c r="B12" s="17" t="s">
        <v>33</v>
      </c>
      <c r="C12" s="55"/>
      <c r="D12" s="18">
        <v>22150</v>
      </c>
      <c r="E12" s="19">
        <v>10</v>
      </c>
      <c r="F12" s="19">
        <v>100</v>
      </c>
      <c r="G12" s="20">
        <v>70</v>
      </c>
      <c r="H12" s="42">
        <f t="shared" si="0"/>
        <v>70</v>
      </c>
      <c r="I12" s="42">
        <f t="shared" si="1"/>
      </c>
      <c r="J12" s="21">
        <v>0.11994</v>
      </c>
      <c r="K12" s="21">
        <v>0.000474</v>
      </c>
      <c r="L12" s="47">
        <f t="shared" si="2"/>
      </c>
      <c r="M12" s="47">
        <f t="shared" si="3"/>
      </c>
      <c r="N12" s="19">
        <v>1</v>
      </c>
      <c r="O12" s="22" t="s">
        <v>29</v>
      </c>
    </row>
    <row r="13" spans="1:15" s="6" customFormat="1" ht="11.25" customHeight="1" outlineLevel="3">
      <c r="A13" s="16" t="s">
        <v>34</v>
      </c>
      <c r="B13" s="17" t="s">
        <v>35</v>
      </c>
      <c r="C13" s="55"/>
      <c r="D13" s="18">
        <v>14430</v>
      </c>
      <c r="E13" s="19">
        <v>10</v>
      </c>
      <c r="F13" s="19">
        <v>100</v>
      </c>
      <c r="G13" s="20">
        <v>70</v>
      </c>
      <c r="H13" s="42">
        <f t="shared" si="0"/>
        <v>70</v>
      </c>
      <c r="I13" s="42">
        <f t="shared" si="1"/>
      </c>
      <c r="J13" s="21">
        <v>0.12028</v>
      </c>
      <c r="K13" s="21">
        <v>0.000493</v>
      </c>
      <c r="L13" s="47">
        <f t="shared" si="2"/>
      </c>
      <c r="M13" s="47">
        <f t="shared" si="3"/>
      </c>
      <c r="N13" s="19">
        <v>1</v>
      </c>
      <c r="O13" s="22" t="s">
        <v>29</v>
      </c>
    </row>
    <row r="14" spans="1:15" s="6" customFormat="1" ht="11.25" customHeight="1" outlineLevel="3">
      <c r="A14" s="16" t="s">
        <v>36</v>
      </c>
      <c r="B14" s="17" t="s">
        <v>37</v>
      </c>
      <c r="C14" s="55"/>
      <c r="D14" s="18">
        <v>6360</v>
      </c>
      <c r="E14" s="19">
        <v>10</v>
      </c>
      <c r="F14" s="19">
        <v>100</v>
      </c>
      <c r="G14" s="20">
        <v>84</v>
      </c>
      <c r="H14" s="42">
        <f t="shared" si="0"/>
        <v>84</v>
      </c>
      <c r="I14" s="42">
        <f t="shared" si="1"/>
      </c>
      <c r="J14" s="21">
        <v>0.086</v>
      </c>
      <c r="K14" s="21">
        <v>0.000462</v>
      </c>
      <c r="L14" s="47">
        <f t="shared" si="2"/>
      </c>
      <c r="M14" s="47">
        <f t="shared" si="3"/>
      </c>
      <c r="N14" s="19">
        <v>1</v>
      </c>
      <c r="O14" s="22" t="s">
        <v>29</v>
      </c>
    </row>
    <row r="15" spans="1:15" s="6" customFormat="1" ht="11.25" customHeight="1" outlineLevel="3">
      <c r="A15" s="16" t="s">
        <v>38</v>
      </c>
      <c r="B15" s="17" t="s">
        <v>39</v>
      </c>
      <c r="C15" s="55"/>
      <c r="D15" s="18">
        <v>31290</v>
      </c>
      <c r="E15" s="19">
        <v>10</v>
      </c>
      <c r="F15" s="19">
        <v>100</v>
      </c>
      <c r="G15" s="20">
        <v>77</v>
      </c>
      <c r="H15" s="42">
        <f t="shared" si="0"/>
        <v>77</v>
      </c>
      <c r="I15" s="42">
        <f t="shared" si="1"/>
      </c>
      <c r="J15" s="21">
        <v>0.11757</v>
      </c>
      <c r="K15" s="21">
        <v>0.000459</v>
      </c>
      <c r="L15" s="47">
        <f t="shared" si="2"/>
      </c>
      <c r="M15" s="47">
        <f t="shared" si="3"/>
      </c>
      <c r="N15" s="19">
        <v>1</v>
      </c>
      <c r="O15" s="22" t="s">
        <v>29</v>
      </c>
    </row>
    <row r="16" spans="1:15" s="6" customFormat="1" ht="11.25" customHeight="1" outlineLevel="3">
      <c r="A16" s="16" t="s">
        <v>40</v>
      </c>
      <c r="B16" s="17" t="s">
        <v>41</v>
      </c>
      <c r="C16" s="55"/>
      <c r="D16" s="18">
        <v>4660</v>
      </c>
      <c r="E16" s="19">
        <v>10</v>
      </c>
      <c r="F16" s="19">
        <v>100</v>
      </c>
      <c r="G16" s="20">
        <v>77</v>
      </c>
      <c r="H16" s="42">
        <f t="shared" si="0"/>
        <v>77</v>
      </c>
      <c r="I16" s="42">
        <f t="shared" si="1"/>
      </c>
      <c r="J16" s="21">
        <v>0.098</v>
      </c>
      <c r="K16" s="21">
        <v>0.00048</v>
      </c>
      <c r="L16" s="47">
        <f t="shared" si="2"/>
      </c>
      <c r="M16" s="47">
        <f t="shared" si="3"/>
      </c>
      <c r="N16" s="19">
        <v>1</v>
      </c>
      <c r="O16" s="22" t="s">
        <v>29</v>
      </c>
    </row>
    <row r="17" spans="1:15" s="6" customFormat="1" ht="11.25" customHeight="1" outlineLevel="3">
      <c r="A17" s="16" t="s">
        <v>42</v>
      </c>
      <c r="B17" s="17" t="s">
        <v>43</v>
      </c>
      <c r="C17" s="55"/>
      <c r="D17" s="18">
        <v>4360</v>
      </c>
      <c r="E17" s="19">
        <v>40</v>
      </c>
      <c r="F17" s="19">
        <v>240</v>
      </c>
      <c r="G17" s="20">
        <v>35</v>
      </c>
      <c r="H17" s="42">
        <f t="shared" si="0"/>
        <v>35</v>
      </c>
      <c r="I17" s="42">
        <f t="shared" si="1"/>
      </c>
      <c r="J17" s="21">
        <v>0.027629</v>
      </c>
      <c r="K17" s="21">
        <v>0.00026</v>
      </c>
      <c r="L17" s="47">
        <f t="shared" si="2"/>
      </c>
      <c r="M17" s="47">
        <f t="shared" si="3"/>
      </c>
      <c r="N17" s="19">
        <v>1</v>
      </c>
      <c r="O17" s="22" t="s">
        <v>29</v>
      </c>
    </row>
    <row r="18" spans="1:15" s="6" customFormat="1" ht="11.25" customHeight="1" outlineLevel="3">
      <c r="A18" s="16" t="s">
        <v>44</v>
      </c>
      <c r="B18" s="17" t="s">
        <v>45</v>
      </c>
      <c r="C18" s="55"/>
      <c r="D18" s="18">
        <v>27040</v>
      </c>
      <c r="E18" s="19">
        <v>40</v>
      </c>
      <c r="F18" s="19">
        <v>240</v>
      </c>
      <c r="G18" s="20">
        <v>42</v>
      </c>
      <c r="H18" s="42">
        <f t="shared" si="0"/>
        <v>42</v>
      </c>
      <c r="I18" s="42">
        <f t="shared" si="1"/>
      </c>
      <c r="J18" s="21">
        <v>0.035967</v>
      </c>
      <c r="K18" s="21">
        <v>0.000249</v>
      </c>
      <c r="L18" s="47">
        <f t="shared" si="2"/>
      </c>
      <c r="M18" s="47">
        <f t="shared" si="3"/>
      </c>
      <c r="N18" s="19">
        <v>1</v>
      </c>
      <c r="O18" s="22" t="s">
        <v>29</v>
      </c>
    </row>
    <row r="19" spans="1:15" s="6" customFormat="1" ht="11.25" customHeight="1" outlineLevel="3">
      <c r="A19" s="16" t="s">
        <v>46</v>
      </c>
      <c r="B19" s="17" t="s">
        <v>47</v>
      </c>
      <c r="C19" s="55"/>
      <c r="D19" s="18">
        <v>11525</v>
      </c>
      <c r="E19" s="19">
        <v>25</v>
      </c>
      <c r="F19" s="19">
        <v>300</v>
      </c>
      <c r="G19" s="20">
        <v>42</v>
      </c>
      <c r="H19" s="42">
        <f t="shared" si="0"/>
        <v>42</v>
      </c>
      <c r="I19" s="42">
        <f t="shared" si="1"/>
      </c>
      <c r="J19" s="21">
        <v>0.04557</v>
      </c>
      <c r="K19" s="21">
        <v>0.000373</v>
      </c>
      <c r="L19" s="47">
        <f t="shared" si="2"/>
      </c>
      <c r="M19" s="47">
        <f t="shared" si="3"/>
      </c>
      <c r="N19" s="19">
        <v>1</v>
      </c>
      <c r="O19" s="22" t="s">
        <v>29</v>
      </c>
    </row>
    <row r="20" spans="1:15" s="6" customFormat="1" ht="11.25" customHeight="1" outlineLevel="3">
      <c r="A20" s="16" t="s">
        <v>48</v>
      </c>
      <c r="B20" s="17" t="s">
        <v>49</v>
      </c>
      <c r="C20" s="55"/>
      <c r="D20" s="18">
        <v>22000</v>
      </c>
      <c r="E20" s="19">
        <v>25</v>
      </c>
      <c r="F20" s="19">
        <v>300</v>
      </c>
      <c r="G20" s="20">
        <v>35</v>
      </c>
      <c r="H20" s="42">
        <f t="shared" si="0"/>
        <v>35</v>
      </c>
      <c r="I20" s="42">
        <f t="shared" si="1"/>
      </c>
      <c r="J20" s="21">
        <v>0.039213</v>
      </c>
      <c r="K20" s="21">
        <v>0.000375</v>
      </c>
      <c r="L20" s="47">
        <f t="shared" si="2"/>
      </c>
      <c r="M20" s="47">
        <f t="shared" si="3"/>
      </c>
      <c r="N20" s="19">
        <v>1</v>
      </c>
      <c r="O20" s="22" t="s">
        <v>29</v>
      </c>
    </row>
    <row r="21" spans="1:15" s="6" customFormat="1" ht="11.25" customHeight="1" outlineLevel="3">
      <c r="A21" s="16" t="s">
        <v>50</v>
      </c>
      <c r="B21" s="17" t="s">
        <v>51</v>
      </c>
      <c r="C21" s="55"/>
      <c r="D21" s="18">
        <v>1880</v>
      </c>
      <c r="E21" s="19">
        <v>20</v>
      </c>
      <c r="F21" s="19">
        <v>240</v>
      </c>
      <c r="G21" s="20">
        <v>70</v>
      </c>
      <c r="H21" s="42">
        <f t="shared" si="0"/>
        <v>70</v>
      </c>
      <c r="I21" s="42">
        <f t="shared" si="1"/>
      </c>
      <c r="J21" s="21">
        <v>0.052233</v>
      </c>
      <c r="K21" s="21">
        <v>0.000512</v>
      </c>
      <c r="L21" s="47">
        <f t="shared" si="2"/>
      </c>
      <c r="M21" s="47">
        <f t="shared" si="3"/>
      </c>
      <c r="N21" s="19">
        <v>1</v>
      </c>
      <c r="O21" s="22" t="s">
        <v>29</v>
      </c>
    </row>
    <row r="22" spans="1:15" s="6" customFormat="1" ht="11.25" customHeight="1" outlineLevel="3">
      <c r="A22" s="16" t="s">
        <v>52</v>
      </c>
      <c r="B22" s="17" t="s">
        <v>53</v>
      </c>
      <c r="C22" s="55"/>
      <c r="D22" s="18">
        <v>67370</v>
      </c>
      <c r="E22" s="19">
        <v>10</v>
      </c>
      <c r="F22" s="19">
        <v>100</v>
      </c>
      <c r="G22" s="20">
        <v>63</v>
      </c>
      <c r="H22" s="42">
        <f t="shared" si="0"/>
        <v>63</v>
      </c>
      <c r="I22" s="42">
        <f t="shared" si="1"/>
      </c>
      <c r="J22" s="21">
        <v>0.0879</v>
      </c>
      <c r="K22" s="21">
        <v>0.00044</v>
      </c>
      <c r="L22" s="47">
        <f t="shared" si="2"/>
      </c>
      <c r="M22" s="47">
        <f t="shared" si="3"/>
      </c>
      <c r="N22" s="19">
        <v>1</v>
      </c>
      <c r="O22" s="22" t="s">
        <v>29</v>
      </c>
    </row>
    <row r="23" spans="1:15" s="6" customFormat="1" ht="11.25" customHeight="1" outlineLevel="3">
      <c r="A23" s="16" t="s">
        <v>54</v>
      </c>
      <c r="B23" s="17" t="s">
        <v>55</v>
      </c>
      <c r="C23" s="55"/>
      <c r="D23" s="18">
        <v>2630</v>
      </c>
      <c r="E23" s="19">
        <v>10</v>
      </c>
      <c r="F23" s="19">
        <v>100</v>
      </c>
      <c r="G23" s="20">
        <v>56</v>
      </c>
      <c r="H23" s="42">
        <f t="shared" si="0"/>
        <v>56</v>
      </c>
      <c r="I23" s="42">
        <f t="shared" si="1"/>
      </c>
      <c r="J23" s="21">
        <v>0.1105</v>
      </c>
      <c r="K23" s="21">
        <v>0.000466</v>
      </c>
      <c r="L23" s="47">
        <f t="shared" si="2"/>
      </c>
      <c r="M23" s="47">
        <f t="shared" si="3"/>
      </c>
      <c r="N23" s="19">
        <v>1</v>
      </c>
      <c r="O23" s="22" t="s">
        <v>29</v>
      </c>
    </row>
    <row r="24" spans="1:15" s="6" customFormat="1" ht="11.25" customHeight="1" outlineLevel="3">
      <c r="A24" s="16" t="s">
        <v>56</v>
      </c>
      <c r="B24" s="17" t="s">
        <v>57</v>
      </c>
      <c r="C24" s="55"/>
      <c r="D24" s="18">
        <v>5064</v>
      </c>
      <c r="E24" s="19">
        <v>1</v>
      </c>
      <c r="F24" s="19">
        <v>72</v>
      </c>
      <c r="G24" s="20">
        <v>602</v>
      </c>
      <c r="H24" s="42">
        <f t="shared" si="0"/>
        <v>602</v>
      </c>
      <c r="I24" s="42">
        <f t="shared" si="1"/>
      </c>
      <c r="J24" s="21">
        <v>0.111111</v>
      </c>
      <c r="K24" s="21">
        <v>0.000836</v>
      </c>
      <c r="L24" s="47">
        <f t="shared" si="2"/>
      </c>
      <c r="M24" s="47">
        <f t="shared" si="3"/>
      </c>
      <c r="N24" s="19">
        <v>1</v>
      </c>
      <c r="O24" s="22" t="s">
        <v>29</v>
      </c>
    </row>
    <row r="25" spans="1:15" s="6" customFormat="1" ht="11.25" customHeight="1" outlineLevel="3">
      <c r="A25" s="16" t="s">
        <v>58</v>
      </c>
      <c r="B25" s="17" t="s">
        <v>59</v>
      </c>
      <c r="C25" s="55"/>
      <c r="D25" s="18">
        <v>1190</v>
      </c>
      <c r="E25" s="19">
        <v>10</v>
      </c>
      <c r="F25" s="19">
        <v>100</v>
      </c>
      <c r="G25" s="20">
        <v>84</v>
      </c>
      <c r="H25" s="42">
        <f t="shared" si="0"/>
        <v>84</v>
      </c>
      <c r="I25" s="42">
        <f t="shared" si="1"/>
      </c>
      <c r="J25" s="21">
        <v>0.11283</v>
      </c>
      <c r="K25" s="21">
        <v>0.000598</v>
      </c>
      <c r="L25" s="47">
        <f t="shared" si="2"/>
      </c>
      <c r="M25" s="47">
        <f t="shared" si="3"/>
      </c>
      <c r="N25" s="19">
        <v>1</v>
      </c>
      <c r="O25" s="22" t="s">
        <v>29</v>
      </c>
    </row>
    <row r="26" spans="1:15" s="6" customFormat="1" ht="11.25" customHeight="1" outlineLevel="3">
      <c r="A26" s="23" t="s">
        <v>60</v>
      </c>
      <c r="B26" s="24" t="s">
        <v>61</v>
      </c>
      <c r="C26" s="56"/>
      <c r="D26" s="23"/>
      <c r="E26" s="19">
        <v>10</v>
      </c>
      <c r="F26" s="19">
        <v>100</v>
      </c>
      <c r="G26" s="20">
        <v>112</v>
      </c>
      <c r="H26" s="42">
        <f t="shared" si="0"/>
        <v>112</v>
      </c>
      <c r="I26" s="42">
        <f t="shared" si="1"/>
      </c>
      <c r="J26" s="21">
        <v>0.12587</v>
      </c>
      <c r="K26" s="21">
        <v>0.000761</v>
      </c>
      <c r="L26" s="47">
        <f t="shared" si="2"/>
      </c>
      <c r="M26" s="47">
        <f t="shared" si="3"/>
      </c>
      <c r="N26" s="19">
        <v>1</v>
      </c>
      <c r="O26" s="22" t="s">
        <v>29</v>
      </c>
    </row>
    <row r="27" spans="1:15" s="6" customFormat="1" ht="11.25" customHeight="1" outlineLevel="3">
      <c r="A27" s="16" t="s">
        <v>62</v>
      </c>
      <c r="B27" s="17" t="s">
        <v>63</v>
      </c>
      <c r="C27" s="55"/>
      <c r="D27" s="18">
        <v>5230</v>
      </c>
      <c r="E27" s="19">
        <v>10</v>
      </c>
      <c r="F27" s="19">
        <v>100</v>
      </c>
      <c r="G27" s="20">
        <v>70</v>
      </c>
      <c r="H27" s="42">
        <f t="shared" si="0"/>
        <v>70</v>
      </c>
      <c r="I27" s="42">
        <f t="shared" si="1"/>
      </c>
      <c r="J27" s="21">
        <v>0.08325</v>
      </c>
      <c r="K27" s="21">
        <v>0.000438</v>
      </c>
      <c r="L27" s="47">
        <f t="shared" si="2"/>
      </c>
      <c r="M27" s="47">
        <f t="shared" si="3"/>
      </c>
      <c r="N27" s="19">
        <v>1</v>
      </c>
      <c r="O27" s="22" t="s">
        <v>29</v>
      </c>
    </row>
    <row r="28" spans="1:15" s="6" customFormat="1" ht="11.25" customHeight="1" outlineLevel="3">
      <c r="A28" s="16" t="s">
        <v>64</v>
      </c>
      <c r="B28" s="17" t="s">
        <v>65</v>
      </c>
      <c r="C28" s="55"/>
      <c r="D28" s="18">
        <v>1430</v>
      </c>
      <c r="E28" s="19">
        <v>10</v>
      </c>
      <c r="F28" s="19">
        <v>200</v>
      </c>
      <c r="G28" s="20">
        <v>119</v>
      </c>
      <c r="H28" s="42">
        <f t="shared" si="0"/>
        <v>119</v>
      </c>
      <c r="I28" s="42">
        <f t="shared" si="1"/>
      </c>
      <c r="J28" s="21">
        <v>0.07329</v>
      </c>
      <c r="K28" s="21">
        <v>0.000452</v>
      </c>
      <c r="L28" s="47">
        <f t="shared" si="2"/>
      </c>
      <c r="M28" s="47">
        <f t="shared" si="3"/>
      </c>
      <c r="N28" s="19">
        <v>1</v>
      </c>
      <c r="O28" s="22" t="s">
        <v>29</v>
      </c>
    </row>
    <row r="29" spans="1:15" s="6" customFormat="1" ht="11.25" customHeight="1" outlineLevel="3">
      <c r="A29" s="16" t="s">
        <v>66</v>
      </c>
      <c r="B29" s="17" t="s">
        <v>67</v>
      </c>
      <c r="C29" s="55"/>
      <c r="D29" s="18">
        <v>3410</v>
      </c>
      <c r="E29" s="19">
        <v>10</v>
      </c>
      <c r="F29" s="19">
        <v>100</v>
      </c>
      <c r="G29" s="20">
        <v>161</v>
      </c>
      <c r="H29" s="42">
        <f t="shared" si="0"/>
        <v>161</v>
      </c>
      <c r="I29" s="42">
        <f t="shared" si="1"/>
      </c>
      <c r="J29" s="21">
        <v>0.08101</v>
      </c>
      <c r="K29" s="21">
        <v>0.000468</v>
      </c>
      <c r="L29" s="47">
        <f t="shared" si="2"/>
      </c>
      <c r="M29" s="47">
        <f t="shared" si="3"/>
      </c>
      <c r="N29" s="19">
        <v>1</v>
      </c>
      <c r="O29" s="22" t="s">
        <v>29</v>
      </c>
    </row>
    <row r="30" spans="1:15" s="6" customFormat="1" ht="11.25" customHeight="1" outlineLevel="3">
      <c r="A30" s="16" t="s">
        <v>68</v>
      </c>
      <c r="B30" s="17" t="s">
        <v>69</v>
      </c>
      <c r="C30" s="55"/>
      <c r="D30" s="25">
        <v>720</v>
      </c>
      <c r="E30" s="19">
        <v>10</v>
      </c>
      <c r="F30" s="19">
        <v>100</v>
      </c>
      <c r="G30" s="20">
        <v>231</v>
      </c>
      <c r="H30" s="42">
        <f t="shared" si="0"/>
        <v>231</v>
      </c>
      <c r="I30" s="42">
        <f t="shared" si="1"/>
      </c>
      <c r="J30" s="21">
        <v>0.103</v>
      </c>
      <c r="K30" s="21">
        <v>0.00046</v>
      </c>
      <c r="L30" s="47">
        <f t="shared" si="2"/>
      </c>
      <c r="M30" s="47">
        <f t="shared" si="3"/>
      </c>
      <c r="N30" s="19">
        <v>1</v>
      </c>
      <c r="O30" s="22" t="s">
        <v>29</v>
      </c>
    </row>
    <row r="31" spans="1:15" s="6" customFormat="1" ht="23.25" customHeight="1" outlineLevel="2">
      <c r="A31" s="13"/>
      <c r="B31" s="13" t="s">
        <v>70</v>
      </c>
      <c r="C31" s="54"/>
      <c r="D31" s="13"/>
      <c r="E31" s="13"/>
      <c r="F31" s="13"/>
      <c r="G31" s="14"/>
      <c r="H31" s="41">
        <f t="shared" si="0"/>
      </c>
      <c r="I31" s="41">
        <f t="shared" si="1"/>
      </c>
      <c r="J31" s="14"/>
      <c r="K31" s="14"/>
      <c r="L31" s="46">
        <f t="shared" si="2"/>
      </c>
      <c r="M31" s="46">
        <f t="shared" si="3"/>
      </c>
      <c r="N31" s="13"/>
      <c r="O31" s="15"/>
    </row>
    <row r="32" spans="1:15" s="6" customFormat="1" ht="11.25" customHeight="1" outlineLevel="3">
      <c r="A32" s="16" t="s">
        <v>71</v>
      </c>
      <c r="B32" s="17" t="s">
        <v>72</v>
      </c>
      <c r="C32" s="55"/>
      <c r="D32" s="18">
        <v>14520</v>
      </c>
      <c r="E32" s="19">
        <v>10</v>
      </c>
      <c r="F32" s="19">
        <v>100</v>
      </c>
      <c r="G32" s="20">
        <v>63</v>
      </c>
      <c r="H32" s="42">
        <f t="shared" si="0"/>
        <v>63</v>
      </c>
      <c r="I32" s="42">
        <f t="shared" si="1"/>
      </c>
      <c r="J32" s="21">
        <v>0.11232</v>
      </c>
      <c r="K32" s="21">
        <v>0.000473</v>
      </c>
      <c r="L32" s="47">
        <f t="shared" si="2"/>
      </c>
      <c r="M32" s="47">
        <f t="shared" si="3"/>
      </c>
      <c r="N32" s="19">
        <v>1</v>
      </c>
      <c r="O32" s="22" t="s">
        <v>29</v>
      </c>
    </row>
    <row r="33" spans="1:15" s="6" customFormat="1" ht="11.25" customHeight="1" outlineLevel="3">
      <c r="A33" s="16" t="s">
        <v>73</v>
      </c>
      <c r="B33" s="17" t="s">
        <v>74</v>
      </c>
      <c r="C33" s="55"/>
      <c r="D33" s="18">
        <v>1550</v>
      </c>
      <c r="E33" s="19">
        <v>10</v>
      </c>
      <c r="F33" s="19">
        <v>100</v>
      </c>
      <c r="G33" s="20">
        <v>84</v>
      </c>
      <c r="H33" s="42">
        <f t="shared" si="0"/>
        <v>84</v>
      </c>
      <c r="I33" s="42">
        <f t="shared" si="1"/>
      </c>
      <c r="J33" s="21">
        <v>0.11571</v>
      </c>
      <c r="K33" s="21">
        <v>0.000468</v>
      </c>
      <c r="L33" s="47">
        <f t="shared" si="2"/>
      </c>
      <c r="M33" s="47">
        <f t="shared" si="3"/>
      </c>
      <c r="N33" s="19">
        <v>1</v>
      </c>
      <c r="O33" s="22" t="s">
        <v>29</v>
      </c>
    </row>
    <row r="34" spans="1:15" s="6" customFormat="1" ht="11.25" customHeight="1" outlineLevel="3">
      <c r="A34" s="16" t="s">
        <v>75</v>
      </c>
      <c r="B34" s="17" t="s">
        <v>76</v>
      </c>
      <c r="C34" s="55"/>
      <c r="D34" s="18">
        <v>4610</v>
      </c>
      <c r="E34" s="19">
        <v>10</v>
      </c>
      <c r="F34" s="19">
        <v>100</v>
      </c>
      <c r="G34" s="20">
        <v>84</v>
      </c>
      <c r="H34" s="42">
        <f t="shared" si="0"/>
        <v>84</v>
      </c>
      <c r="I34" s="42">
        <f t="shared" si="1"/>
      </c>
      <c r="J34" s="21">
        <v>0.1197</v>
      </c>
      <c r="K34" s="21">
        <v>0.000469</v>
      </c>
      <c r="L34" s="47">
        <f t="shared" si="2"/>
      </c>
      <c r="M34" s="47">
        <f t="shared" si="3"/>
      </c>
      <c r="N34" s="19">
        <v>1</v>
      </c>
      <c r="O34" s="22" t="s">
        <v>29</v>
      </c>
    </row>
    <row r="35" spans="1:15" s="6" customFormat="1" ht="11.25" customHeight="1" outlineLevel="3">
      <c r="A35" s="16" t="s">
        <v>77</v>
      </c>
      <c r="B35" s="17" t="s">
        <v>78</v>
      </c>
      <c r="C35" s="55"/>
      <c r="D35" s="18">
        <v>1830</v>
      </c>
      <c r="E35" s="19">
        <v>10</v>
      </c>
      <c r="F35" s="19">
        <v>100</v>
      </c>
      <c r="G35" s="20">
        <v>98</v>
      </c>
      <c r="H35" s="42">
        <f t="shared" si="0"/>
        <v>98</v>
      </c>
      <c r="I35" s="42">
        <f t="shared" si="1"/>
      </c>
      <c r="J35" s="21">
        <v>0.088</v>
      </c>
      <c r="K35" s="21">
        <v>0.00047</v>
      </c>
      <c r="L35" s="47">
        <f t="shared" si="2"/>
      </c>
      <c r="M35" s="47">
        <f t="shared" si="3"/>
      </c>
      <c r="N35" s="19">
        <v>1</v>
      </c>
      <c r="O35" s="22" t="s">
        <v>29</v>
      </c>
    </row>
    <row r="36" spans="1:15" s="6" customFormat="1" ht="11.25" customHeight="1" outlineLevel="3">
      <c r="A36" s="16" t="s">
        <v>79</v>
      </c>
      <c r="B36" s="17" t="s">
        <v>80</v>
      </c>
      <c r="C36" s="55"/>
      <c r="D36" s="25">
        <v>960</v>
      </c>
      <c r="E36" s="19">
        <v>10</v>
      </c>
      <c r="F36" s="19">
        <v>100</v>
      </c>
      <c r="G36" s="20">
        <v>77</v>
      </c>
      <c r="H36" s="42">
        <f t="shared" si="0"/>
        <v>77</v>
      </c>
      <c r="I36" s="42">
        <f t="shared" si="1"/>
      </c>
      <c r="J36" s="21">
        <v>0.09948</v>
      </c>
      <c r="K36" s="21">
        <v>0.00046</v>
      </c>
      <c r="L36" s="47">
        <f t="shared" si="2"/>
      </c>
      <c r="M36" s="47">
        <f t="shared" si="3"/>
      </c>
      <c r="N36" s="19">
        <v>1</v>
      </c>
      <c r="O36" s="22" t="s">
        <v>29</v>
      </c>
    </row>
    <row r="37" spans="1:15" s="6" customFormat="1" ht="11.25" customHeight="1" outlineLevel="3">
      <c r="A37" s="16" t="s">
        <v>81</v>
      </c>
      <c r="B37" s="17" t="s">
        <v>82</v>
      </c>
      <c r="C37" s="55"/>
      <c r="D37" s="18">
        <v>2080</v>
      </c>
      <c r="E37" s="19">
        <v>40</v>
      </c>
      <c r="F37" s="19">
        <v>240</v>
      </c>
      <c r="G37" s="20">
        <v>42</v>
      </c>
      <c r="H37" s="42">
        <f t="shared" si="0"/>
        <v>42</v>
      </c>
      <c r="I37" s="42">
        <f t="shared" si="1"/>
      </c>
      <c r="J37" s="21">
        <v>0.028308</v>
      </c>
      <c r="K37" s="21">
        <v>0.000262</v>
      </c>
      <c r="L37" s="47">
        <f t="shared" si="2"/>
      </c>
      <c r="M37" s="47">
        <f t="shared" si="3"/>
      </c>
      <c r="N37" s="19">
        <v>1</v>
      </c>
      <c r="O37" s="22" t="s">
        <v>29</v>
      </c>
    </row>
    <row r="38" spans="1:15" s="6" customFormat="1" ht="11.25" customHeight="1" outlineLevel="3">
      <c r="A38" s="16" t="s">
        <v>83</v>
      </c>
      <c r="B38" s="17" t="s">
        <v>84</v>
      </c>
      <c r="C38" s="55"/>
      <c r="D38" s="25">
        <v>550</v>
      </c>
      <c r="E38" s="19">
        <v>25</v>
      </c>
      <c r="F38" s="19">
        <v>300</v>
      </c>
      <c r="G38" s="20">
        <v>42</v>
      </c>
      <c r="H38" s="42">
        <f t="shared" si="0"/>
        <v>42</v>
      </c>
      <c r="I38" s="42">
        <f t="shared" si="1"/>
      </c>
      <c r="J38" s="21">
        <v>0.04606</v>
      </c>
      <c r="K38" s="21">
        <v>0.000378</v>
      </c>
      <c r="L38" s="47">
        <f t="shared" si="2"/>
      </c>
      <c r="M38" s="47">
        <f t="shared" si="3"/>
      </c>
      <c r="N38" s="19">
        <v>1</v>
      </c>
      <c r="O38" s="22" t="s">
        <v>29</v>
      </c>
    </row>
    <row r="39" spans="1:15" s="6" customFormat="1" ht="11.25" customHeight="1" outlineLevel="3">
      <c r="A39" s="16" t="s">
        <v>85</v>
      </c>
      <c r="B39" s="17" t="s">
        <v>86</v>
      </c>
      <c r="C39" s="55"/>
      <c r="D39" s="18">
        <v>1450</v>
      </c>
      <c r="E39" s="19">
        <v>25</v>
      </c>
      <c r="F39" s="19">
        <v>300</v>
      </c>
      <c r="G39" s="20">
        <v>42</v>
      </c>
      <c r="H39" s="42">
        <f aca="true" t="shared" si="4" ref="H39:H70">IF(G39="","",ROUND(ROUND(G39*(100-$B$3)/100,2)*(100-$B$4)/100,2))</f>
        <v>42</v>
      </c>
      <c r="I39" s="42">
        <f aca="true" t="shared" si="5" ref="I39:I70">IF(C39="","",IF(H39="","",ROUND(C39*H39,2)))</f>
      </c>
      <c r="J39" s="21">
        <v>0.039907</v>
      </c>
      <c r="K39" s="21">
        <v>0.000371</v>
      </c>
      <c r="L39" s="47">
        <f aca="true" t="shared" si="6" ref="L39:L71">IF(C39="","",IF(J39="","",ROUND(C39*J39,3)))</f>
      </c>
      <c r="M39" s="47">
        <f aca="true" t="shared" si="7" ref="M39:M71">IF(C39="","",IF(K39="","",ROUND(C39*K39,3)))</f>
      </c>
      <c r="N39" s="19">
        <v>1</v>
      </c>
      <c r="O39" s="22" t="s">
        <v>29</v>
      </c>
    </row>
    <row r="40" spans="1:15" s="6" customFormat="1" ht="11.25" customHeight="1" outlineLevel="3">
      <c r="A40" s="16" t="s">
        <v>87</v>
      </c>
      <c r="B40" s="17" t="s">
        <v>88</v>
      </c>
      <c r="C40" s="55"/>
      <c r="D40" s="18">
        <v>1000</v>
      </c>
      <c r="E40" s="19">
        <v>20</v>
      </c>
      <c r="F40" s="19">
        <v>240</v>
      </c>
      <c r="G40" s="20">
        <v>49</v>
      </c>
      <c r="H40" s="42">
        <f t="shared" si="4"/>
        <v>49</v>
      </c>
      <c r="I40" s="42">
        <f t="shared" si="5"/>
      </c>
      <c r="J40" s="21">
        <v>0.05315</v>
      </c>
      <c r="K40" s="21">
        <v>0.000496</v>
      </c>
      <c r="L40" s="47">
        <f t="shared" si="6"/>
      </c>
      <c r="M40" s="47">
        <f t="shared" si="7"/>
      </c>
      <c r="N40" s="19">
        <v>1</v>
      </c>
      <c r="O40" s="22" t="s">
        <v>29</v>
      </c>
    </row>
    <row r="41" spans="1:15" s="6" customFormat="1" ht="11.25" customHeight="1" outlineLevel="3">
      <c r="A41" s="16" t="s">
        <v>89</v>
      </c>
      <c r="B41" s="17" t="s">
        <v>90</v>
      </c>
      <c r="C41" s="55"/>
      <c r="D41" s="18">
        <v>2669</v>
      </c>
      <c r="E41" s="19">
        <v>1</v>
      </c>
      <c r="F41" s="19">
        <v>72</v>
      </c>
      <c r="G41" s="20">
        <v>574</v>
      </c>
      <c r="H41" s="42">
        <f t="shared" si="4"/>
        <v>574</v>
      </c>
      <c r="I41" s="42">
        <f t="shared" si="5"/>
      </c>
      <c r="J41" s="21">
        <v>0.113194</v>
      </c>
      <c r="K41" s="21">
        <v>0.000808</v>
      </c>
      <c r="L41" s="47">
        <f t="shared" si="6"/>
      </c>
      <c r="M41" s="47">
        <f t="shared" si="7"/>
      </c>
      <c r="N41" s="19">
        <v>1</v>
      </c>
      <c r="O41" s="22" t="s">
        <v>29</v>
      </c>
    </row>
    <row r="42" spans="1:15" s="6" customFormat="1" ht="11.25" customHeight="1" outlineLevel="3">
      <c r="A42" s="16" t="s">
        <v>91</v>
      </c>
      <c r="B42" s="17" t="s">
        <v>92</v>
      </c>
      <c r="C42" s="55"/>
      <c r="D42" s="18">
        <v>7010</v>
      </c>
      <c r="E42" s="19">
        <v>10</v>
      </c>
      <c r="F42" s="19">
        <v>100</v>
      </c>
      <c r="G42" s="20">
        <v>84</v>
      </c>
      <c r="H42" s="42">
        <f t="shared" si="4"/>
        <v>84</v>
      </c>
      <c r="I42" s="42">
        <f t="shared" si="5"/>
      </c>
      <c r="J42" s="21">
        <v>0.11251</v>
      </c>
      <c r="K42" s="21">
        <v>0.000596</v>
      </c>
      <c r="L42" s="47">
        <f t="shared" si="6"/>
      </c>
      <c r="M42" s="47">
        <f t="shared" si="7"/>
      </c>
      <c r="N42" s="19">
        <v>1</v>
      </c>
      <c r="O42" s="22" t="s">
        <v>29</v>
      </c>
    </row>
    <row r="43" spans="1:15" s="6" customFormat="1" ht="11.25" customHeight="1" outlineLevel="3">
      <c r="A43" s="16" t="s">
        <v>93</v>
      </c>
      <c r="B43" s="17" t="s">
        <v>94</v>
      </c>
      <c r="C43" s="55"/>
      <c r="D43" s="18">
        <v>1130</v>
      </c>
      <c r="E43" s="19">
        <v>10</v>
      </c>
      <c r="F43" s="19">
        <v>100</v>
      </c>
      <c r="G43" s="20">
        <v>84</v>
      </c>
      <c r="H43" s="42">
        <f t="shared" si="4"/>
        <v>84</v>
      </c>
      <c r="I43" s="42">
        <f t="shared" si="5"/>
      </c>
      <c r="J43" s="21">
        <v>0.105</v>
      </c>
      <c r="K43" s="21">
        <v>0.000529</v>
      </c>
      <c r="L43" s="47">
        <f t="shared" si="6"/>
      </c>
      <c r="M43" s="47">
        <f t="shared" si="7"/>
      </c>
      <c r="N43" s="19">
        <v>1</v>
      </c>
      <c r="O43" s="22" t="s">
        <v>29</v>
      </c>
    </row>
    <row r="44" spans="1:15" s="6" customFormat="1" ht="11.25" customHeight="1" outlineLevel="3">
      <c r="A44" s="16" t="s">
        <v>95</v>
      </c>
      <c r="B44" s="17" t="s">
        <v>96</v>
      </c>
      <c r="C44" s="55"/>
      <c r="D44" s="18">
        <v>4980</v>
      </c>
      <c r="E44" s="19">
        <v>10</v>
      </c>
      <c r="F44" s="19">
        <v>100</v>
      </c>
      <c r="G44" s="20">
        <v>98</v>
      </c>
      <c r="H44" s="42">
        <f t="shared" si="4"/>
        <v>98</v>
      </c>
      <c r="I44" s="42">
        <f t="shared" si="5"/>
      </c>
      <c r="J44" s="21">
        <v>0.12473</v>
      </c>
      <c r="K44" s="21">
        <v>0.000734</v>
      </c>
      <c r="L44" s="47">
        <f t="shared" si="6"/>
      </c>
      <c r="M44" s="47">
        <f t="shared" si="7"/>
      </c>
      <c r="N44" s="19">
        <v>1</v>
      </c>
      <c r="O44" s="22" t="s">
        <v>29</v>
      </c>
    </row>
    <row r="45" spans="1:15" s="6" customFormat="1" ht="11.25" customHeight="1" outlineLevel="3">
      <c r="A45" s="16" t="s">
        <v>97</v>
      </c>
      <c r="B45" s="17" t="s">
        <v>98</v>
      </c>
      <c r="C45" s="55"/>
      <c r="D45" s="18">
        <v>8080</v>
      </c>
      <c r="E45" s="19">
        <v>10</v>
      </c>
      <c r="F45" s="19">
        <v>100</v>
      </c>
      <c r="G45" s="20">
        <v>112</v>
      </c>
      <c r="H45" s="42">
        <f t="shared" si="4"/>
        <v>112</v>
      </c>
      <c r="I45" s="42">
        <f t="shared" si="5"/>
      </c>
      <c r="J45" s="21">
        <v>0.12563</v>
      </c>
      <c r="K45" s="21">
        <v>0.00074</v>
      </c>
      <c r="L45" s="47">
        <f t="shared" si="6"/>
      </c>
      <c r="M45" s="47">
        <f t="shared" si="7"/>
      </c>
      <c r="N45" s="19">
        <v>1</v>
      </c>
      <c r="O45" s="22" t="s">
        <v>29</v>
      </c>
    </row>
    <row r="46" spans="1:15" s="6" customFormat="1" ht="11.25" customHeight="1" outlineLevel="3">
      <c r="A46" s="16" t="s">
        <v>99</v>
      </c>
      <c r="B46" s="17" t="s">
        <v>100</v>
      </c>
      <c r="C46" s="55"/>
      <c r="D46" s="18">
        <v>2780</v>
      </c>
      <c r="E46" s="19">
        <v>10</v>
      </c>
      <c r="F46" s="19">
        <v>100</v>
      </c>
      <c r="G46" s="20">
        <v>119</v>
      </c>
      <c r="H46" s="42">
        <f t="shared" si="4"/>
        <v>119</v>
      </c>
      <c r="I46" s="42">
        <f t="shared" si="5"/>
      </c>
      <c r="J46" s="21">
        <v>0.07914</v>
      </c>
      <c r="K46" s="21">
        <v>0.000479</v>
      </c>
      <c r="L46" s="47">
        <f t="shared" si="6"/>
      </c>
      <c r="M46" s="47">
        <f t="shared" si="7"/>
      </c>
      <c r="N46" s="19">
        <v>1</v>
      </c>
      <c r="O46" s="22" t="s">
        <v>29</v>
      </c>
    </row>
    <row r="47" spans="1:15" s="6" customFormat="1" ht="11.25" customHeight="1" outlineLevel="3">
      <c r="A47" s="16" t="s">
        <v>101</v>
      </c>
      <c r="B47" s="17" t="s">
        <v>102</v>
      </c>
      <c r="C47" s="55"/>
      <c r="D47" s="18">
        <v>1970</v>
      </c>
      <c r="E47" s="19">
        <v>10</v>
      </c>
      <c r="F47" s="19">
        <v>100</v>
      </c>
      <c r="G47" s="20">
        <v>70</v>
      </c>
      <c r="H47" s="42">
        <f t="shared" si="4"/>
        <v>70</v>
      </c>
      <c r="I47" s="42">
        <f t="shared" si="5"/>
      </c>
      <c r="J47" s="21">
        <v>0.165</v>
      </c>
      <c r="K47" s="21">
        <v>0.000842</v>
      </c>
      <c r="L47" s="47">
        <f t="shared" si="6"/>
      </c>
      <c r="M47" s="47">
        <f t="shared" si="7"/>
      </c>
      <c r="N47" s="19">
        <v>1</v>
      </c>
      <c r="O47" s="22" t="s">
        <v>29</v>
      </c>
    </row>
    <row r="48" spans="1:15" s="6" customFormat="1" ht="11.25" customHeight="1" outlineLevel="3">
      <c r="A48" s="16" t="s">
        <v>103</v>
      </c>
      <c r="B48" s="17" t="s">
        <v>104</v>
      </c>
      <c r="C48" s="55"/>
      <c r="D48" s="25">
        <v>980</v>
      </c>
      <c r="E48" s="19">
        <v>10</v>
      </c>
      <c r="F48" s="19">
        <v>100</v>
      </c>
      <c r="G48" s="20">
        <v>119</v>
      </c>
      <c r="H48" s="42">
        <f t="shared" si="4"/>
        <v>119</v>
      </c>
      <c r="I48" s="42">
        <f t="shared" si="5"/>
      </c>
      <c r="J48" s="21">
        <v>0.03999</v>
      </c>
      <c r="K48" s="21">
        <v>0.000235</v>
      </c>
      <c r="L48" s="47">
        <f t="shared" si="6"/>
      </c>
      <c r="M48" s="47">
        <f t="shared" si="7"/>
      </c>
      <c r="N48" s="19">
        <v>1</v>
      </c>
      <c r="O48" s="22" t="s">
        <v>29</v>
      </c>
    </row>
    <row r="49" spans="1:15" s="6" customFormat="1" ht="11.25" customHeight="1" outlineLevel="3">
      <c r="A49" s="16" t="s">
        <v>105</v>
      </c>
      <c r="B49" s="17" t="s">
        <v>106</v>
      </c>
      <c r="C49" s="55"/>
      <c r="D49" s="18">
        <v>9050</v>
      </c>
      <c r="E49" s="19">
        <v>10</v>
      </c>
      <c r="F49" s="19">
        <v>100</v>
      </c>
      <c r="G49" s="20">
        <v>245</v>
      </c>
      <c r="H49" s="42">
        <f t="shared" si="4"/>
        <v>245</v>
      </c>
      <c r="I49" s="42">
        <f t="shared" si="5"/>
      </c>
      <c r="J49" s="21">
        <v>0.105</v>
      </c>
      <c r="K49" s="21">
        <v>0.000478</v>
      </c>
      <c r="L49" s="47">
        <f t="shared" si="6"/>
      </c>
      <c r="M49" s="47">
        <f t="shared" si="7"/>
      </c>
      <c r="N49" s="19">
        <v>1</v>
      </c>
      <c r="O49" s="22" t="s">
        <v>29</v>
      </c>
    </row>
    <row r="50" spans="1:15" s="6" customFormat="1" ht="23.25" customHeight="1" outlineLevel="2">
      <c r="A50" s="13"/>
      <c r="B50" s="13" t="s">
        <v>107</v>
      </c>
      <c r="C50" s="54"/>
      <c r="D50" s="13"/>
      <c r="E50" s="13"/>
      <c r="F50" s="13"/>
      <c r="G50" s="14"/>
      <c r="H50" s="41">
        <f t="shared" si="4"/>
      </c>
      <c r="I50" s="41">
        <f t="shared" si="5"/>
      </c>
      <c r="J50" s="14"/>
      <c r="K50" s="14"/>
      <c r="L50" s="46">
        <f t="shared" si="6"/>
      </c>
      <c r="M50" s="46">
        <f t="shared" si="7"/>
      </c>
      <c r="N50" s="13"/>
      <c r="O50" s="15"/>
    </row>
    <row r="51" spans="1:15" s="6" customFormat="1" ht="11.25" customHeight="1" outlineLevel="3">
      <c r="A51" s="16" t="s">
        <v>108</v>
      </c>
      <c r="B51" s="17" t="s">
        <v>109</v>
      </c>
      <c r="C51" s="55"/>
      <c r="D51" s="18">
        <v>2780</v>
      </c>
      <c r="E51" s="19">
        <v>10</v>
      </c>
      <c r="F51" s="19">
        <v>100</v>
      </c>
      <c r="G51" s="20">
        <v>119</v>
      </c>
      <c r="H51" s="42">
        <f t="shared" si="4"/>
        <v>119</v>
      </c>
      <c r="I51" s="42">
        <f t="shared" si="5"/>
      </c>
      <c r="J51" s="21">
        <v>0.09647</v>
      </c>
      <c r="K51" s="21">
        <v>0.000469</v>
      </c>
      <c r="L51" s="47">
        <f t="shared" si="6"/>
      </c>
      <c r="M51" s="47">
        <f t="shared" si="7"/>
      </c>
      <c r="N51" s="19">
        <v>1</v>
      </c>
      <c r="O51" s="22" t="s">
        <v>29</v>
      </c>
    </row>
    <row r="52" spans="1:15" s="6" customFormat="1" ht="11.25" customHeight="1" outlineLevel="3">
      <c r="A52" s="16" t="s">
        <v>110</v>
      </c>
      <c r="B52" s="17" t="s">
        <v>111</v>
      </c>
      <c r="C52" s="55"/>
      <c r="D52" s="18">
        <v>4880</v>
      </c>
      <c r="E52" s="19">
        <v>10</v>
      </c>
      <c r="F52" s="19">
        <v>100</v>
      </c>
      <c r="G52" s="20">
        <v>126</v>
      </c>
      <c r="H52" s="42">
        <f t="shared" si="4"/>
        <v>126</v>
      </c>
      <c r="I52" s="42">
        <f t="shared" si="5"/>
      </c>
      <c r="J52" s="21">
        <v>0.10171</v>
      </c>
      <c r="K52" s="21">
        <v>0.000472</v>
      </c>
      <c r="L52" s="47">
        <f t="shared" si="6"/>
      </c>
      <c r="M52" s="47">
        <f t="shared" si="7"/>
      </c>
      <c r="N52" s="19">
        <v>1</v>
      </c>
      <c r="O52" s="22" t="s">
        <v>29</v>
      </c>
    </row>
    <row r="53" spans="1:15" s="6" customFormat="1" ht="11.25" customHeight="1" outlineLevel="3">
      <c r="A53" s="16" t="s">
        <v>112</v>
      </c>
      <c r="B53" s="17" t="s">
        <v>113</v>
      </c>
      <c r="C53" s="55"/>
      <c r="D53" s="18">
        <v>1800</v>
      </c>
      <c r="E53" s="19">
        <v>25</v>
      </c>
      <c r="F53" s="19">
        <v>300</v>
      </c>
      <c r="G53" s="20">
        <v>98</v>
      </c>
      <c r="H53" s="42">
        <f t="shared" si="4"/>
        <v>98</v>
      </c>
      <c r="I53" s="42">
        <f t="shared" si="5"/>
      </c>
      <c r="J53" s="21">
        <v>0.045557</v>
      </c>
      <c r="K53" s="21">
        <v>0.000379</v>
      </c>
      <c r="L53" s="47">
        <f t="shared" si="6"/>
      </c>
      <c r="M53" s="47">
        <f t="shared" si="7"/>
      </c>
      <c r="N53" s="19">
        <v>1</v>
      </c>
      <c r="O53" s="22" t="s">
        <v>29</v>
      </c>
    </row>
    <row r="54" spans="1:15" s="6" customFormat="1" ht="23.25" customHeight="1" outlineLevel="2">
      <c r="A54" s="13"/>
      <c r="B54" s="13" t="s">
        <v>114</v>
      </c>
      <c r="C54" s="54"/>
      <c r="D54" s="13"/>
      <c r="E54" s="13"/>
      <c r="F54" s="13"/>
      <c r="G54" s="14"/>
      <c r="H54" s="41">
        <f t="shared" si="4"/>
      </c>
      <c r="I54" s="41">
        <f t="shared" si="5"/>
      </c>
      <c r="J54" s="14"/>
      <c r="K54" s="14"/>
      <c r="L54" s="46">
        <f t="shared" si="6"/>
      </c>
      <c r="M54" s="46">
        <f t="shared" si="7"/>
      </c>
      <c r="N54" s="13"/>
      <c r="O54" s="15"/>
    </row>
    <row r="55" spans="1:15" s="6" customFormat="1" ht="11.25" customHeight="1" outlineLevel="3">
      <c r="A55" s="16" t="s">
        <v>115</v>
      </c>
      <c r="B55" s="17" t="s">
        <v>116</v>
      </c>
      <c r="C55" s="55"/>
      <c r="D55" s="18">
        <v>1960</v>
      </c>
      <c r="E55" s="19">
        <v>10</v>
      </c>
      <c r="F55" s="19">
        <v>100</v>
      </c>
      <c r="G55" s="20">
        <v>119</v>
      </c>
      <c r="H55" s="42">
        <f t="shared" si="4"/>
        <v>119</v>
      </c>
      <c r="I55" s="42">
        <f t="shared" si="5"/>
      </c>
      <c r="J55" s="21">
        <v>0.1032</v>
      </c>
      <c r="K55" s="21">
        <v>0.000425</v>
      </c>
      <c r="L55" s="47">
        <f t="shared" si="6"/>
      </c>
      <c r="M55" s="47">
        <f t="shared" si="7"/>
      </c>
      <c r="N55" s="19">
        <v>1</v>
      </c>
      <c r="O55" s="22" t="s">
        <v>29</v>
      </c>
    </row>
    <row r="56" spans="1:15" s="6" customFormat="1" ht="11.25" customHeight="1" outlineLevel="3">
      <c r="A56" s="16" t="s">
        <v>117</v>
      </c>
      <c r="B56" s="17" t="s">
        <v>118</v>
      </c>
      <c r="C56" s="55"/>
      <c r="D56" s="18">
        <v>1960</v>
      </c>
      <c r="E56" s="19">
        <v>10</v>
      </c>
      <c r="F56" s="19">
        <v>100</v>
      </c>
      <c r="G56" s="20">
        <v>126</v>
      </c>
      <c r="H56" s="42">
        <f t="shared" si="4"/>
        <v>126</v>
      </c>
      <c r="I56" s="42">
        <f t="shared" si="5"/>
      </c>
      <c r="J56" s="21">
        <v>0.122</v>
      </c>
      <c r="K56" s="21">
        <v>0.000466</v>
      </c>
      <c r="L56" s="47">
        <f t="shared" si="6"/>
      </c>
      <c r="M56" s="47">
        <f t="shared" si="7"/>
      </c>
      <c r="N56" s="19">
        <v>1</v>
      </c>
      <c r="O56" s="22" t="s">
        <v>29</v>
      </c>
    </row>
    <row r="57" spans="1:15" s="6" customFormat="1" ht="11.25" customHeight="1" outlineLevel="3">
      <c r="A57" s="16" t="s">
        <v>119</v>
      </c>
      <c r="B57" s="17" t="s">
        <v>120</v>
      </c>
      <c r="C57" s="55"/>
      <c r="D57" s="18">
        <v>1460</v>
      </c>
      <c r="E57" s="19">
        <v>10</v>
      </c>
      <c r="F57" s="19">
        <v>100</v>
      </c>
      <c r="G57" s="20">
        <v>126</v>
      </c>
      <c r="H57" s="42">
        <f t="shared" si="4"/>
        <v>126</v>
      </c>
      <c r="I57" s="42">
        <f t="shared" si="5"/>
      </c>
      <c r="J57" s="21">
        <v>0.12027</v>
      </c>
      <c r="K57" s="21">
        <v>0.000455</v>
      </c>
      <c r="L57" s="47">
        <f t="shared" si="6"/>
      </c>
      <c r="M57" s="47">
        <f t="shared" si="7"/>
      </c>
      <c r="N57" s="19">
        <v>1</v>
      </c>
      <c r="O57" s="22" t="s">
        <v>29</v>
      </c>
    </row>
    <row r="58" spans="1:15" s="6" customFormat="1" ht="11.25" customHeight="1" outlineLevel="3">
      <c r="A58" s="16" t="s">
        <v>121</v>
      </c>
      <c r="B58" s="17" t="s">
        <v>122</v>
      </c>
      <c r="C58" s="55"/>
      <c r="D58" s="25">
        <v>600</v>
      </c>
      <c r="E58" s="19">
        <v>25</v>
      </c>
      <c r="F58" s="19">
        <v>300</v>
      </c>
      <c r="G58" s="20">
        <v>98</v>
      </c>
      <c r="H58" s="42">
        <f t="shared" si="4"/>
        <v>98</v>
      </c>
      <c r="I58" s="42">
        <f t="shared" si="5"/>
      </c>
      <c r="J58" s="21">
        <v>0.0469</v>
      </c>
      <c r="K58" s="21">
        <v>0.000372</v>
      </c>
      <c r="L58" s="47">
        <f t="shared" si="6"/>
      </c>
      <c r="M58" s="47">
        <f t="shared" si="7"/>
      </c>
      <c r="N58" s="19">
        <v>1</v>
      </c>
      <c r="O58" s="22" t="s">
        <v>29</v>
      </c>
    </row>
    <row r="59" spans="1:15" s="6" customFormat="1" ht="11.25" customHeight="1" outlineLevel="3">
      <c r="A59" s="16" t="s">
        <v>123</v>
      </c>
      <c r="B59" s="17" t="s">
        <v>124</v>
      </c>
      <c r="C59" s="55"/>
      <c r="D59" s="18">
        <v>1950</v>
      </c>
      <c r="E59" s="19">
        <v>10</v>
      </c>
      <c r="F59" s="19">
        <v>100</v>
      </c>
      <c r="G59" s="20">
        <v>112</v>
      </c>
      <c r="H59" s="42">
        <f t="shared" si="4"/>
        <v>112</v>
      </c>
      <c r="I59" s="42">
        <f t="shared" si="5"/>
      </c>
      <c r="J59" s="21">
        <v>0.0895</v>
      </c>
      <c r="K59" s="21">
        <v>0.000426</v>
      </c>
      <c r="L59" s="47">
        <f t="shared" si="6"/>
      </c>
      <c r="M59" s="47">
        <f t="shared" si="7"/>
      </c>
      <c r="N59" s="19">
        <v>1</v>
      </c>
      <c r="O59" s="22" t="s">
        <v>29</v>
      </c>
    </row>
    <row r="60" spans="1:15" s="6" customFormat="1" ht="11.25" customHeight="1" outlineLevel="3">
      <c r="A60" s="16" t="s">
        <v>125</v>
      </c>
      <c r="B60" s="17" t="s">
        <v>126</v>
      </c>
      <c r="C60" s="55"/>
      <c r="D60" s="18">
        <v>1870</v>
      </c>
      <c r="E60" s="19">
        <v>10</v>
      </c>
      <c r="F60" s="19">
        <v>100</v>
      </c>
      <c r="G60" s="20">
        <v>119</v>
      </c>
      <c r="H60" s="42">
        <f t="shared" si="4"/>
        <v>119</v>
      </c>
      <c r="I60" s="42">
        <f t="shared" si="5"/>
      </c>
      <c r="J60" s="21">
        <v>0.108</v>
      </c>
      <c r="K60" s="21">
        <v>0.000471</v>
      </c>
      <c r="L60" s="47">
        <f t="shared" si="6"/>
      </c>
      <c r="M60" s="47">
        <f t="shared" si="7"/>
      </c>
      <c r="N60" s="19">
        <v>1</v>
      </c>
      <c r="O60" s="22" t="s">
        <v>29</v>
      </c>
    </row>
    <row r="61" spans="1:15" s="6" customFormat="1" ht="11.25" customHeight="1" outlineLevel="3">
      <c r="A61" s="16" t="s">
        <v>127</v>
      </c>
      <c r="B61" s="17" t="s">
        <v>128</v>
      </c>
      <c r="C61" s="55"/>
      <c r="D61" s="18">
        <v>4970</v>
      </c>
      <c r="E61" s="19">
        <v>10</v>
      </c>
      <c r="F61" s="19">
        <v>100</v>
      </c>
      <c r="G61" s="20">
        <v>301</v>
      </c>
      <c r="H61" s="42">
        <f t="shared" si="4"/>
        <v>301</v>
      </c>
      <c r="I61" s="42">
        <f t="shared" si="5"/>
      </c>
      <c r="J61" s="21">
        <v>0.10737</v>
      </c>
      <c r="K61" s="21">
        <v>0.000485</v>
      </c>
      <c r="L61" s="47">
        <f t="shared" si="6"/>
      </c>
      <c r="M61" s="47">
        <f t="shared" si="7"/>
      </c>
      <c r="N61" s="19">
        <v>1</v>
      </c>
      <c r="O61" s="22" t="s">
        <v>29</v>
      </c>
    </row>
    <row r="62" spans="8:13" ht="14.25" customHeight="1">
      <c r="H62" s="43">
        <f t="shared" si="4"/>
      </c>
      <c r="I62" s="43">
        <f t="shared" si="5"/>
      </c>
      <c r="L62" s="48">
        <f t="shared" si="6"/>
      </c>
      <c r="M62" s="48">
        <f t="shared" si="7"/>
      </c>
    </row>
    <row r="63" spans="8:13" ht="14.25" customHeight="1">
      <c r="H63" s="43">
        <f t="shared" si="4"/>
      </c>
      <c r="I63" s="43">
        <f t="shared" si="5"/>
      </c>
      <c r="L63" s="48">
        <f t="shared" si="6"/>
      </c>
      <c r="M63" s="48">
        <f t="shared" si="7"/>
      </c>
    </row>
    <row r="64" spans="1:13" ht="12.75" customHeight="1">
      <c r="A64" s="26" t="s">
        <v>129</v>
      </c>
      <c r="H64" s="43">
        <f t="shared" si="4"/>
      </c>
      <c r="I64" s="43">
        <f t="shared" si="5"/>
      </c>
      <c r="L64" s="48">
        <f t="shared" si="6"/>
      </c>
      <c r="M64" s="48">
        <f t="shared" si="7"/>
      </c>
    </row>
    <row r="65" spans="1:13" ht="12.75" customHeight="1">
      <c r="A65" s="27" t="s">
        <v>130</v>
      </c>
      <c r="B65" s="28" t="s">
        <v>131</v>
      </c>
      <c r="C65" s="57"/>
      <c r="D65" s="29"/>
      <c r="E65" s="29"/>
      <c r="F65" s="30"/>
      <c r="H65" s="43">
        <f t="shared" si="4"/>
      </c>
      <c r="I65" s="43">
        <f t="shared" si="5"/>
      </c>
      <c r="L65" s="48">
        <f t="shared" si="6"/>
      </c>
      <c r="M65" s="48">
        <f t="shared" si="7"/>
      </c>
    </row>
    <row r="66" spans="1:13" ht="12.75" customHeight="1">
      <c r="A66" s="31" t="s">
        <v>130</v>
      </c>
      <c r="B66" s="32" t="s">
        <v>132</v>
      </c>
      <c r="C66" s="57"/>
      <c r="D66" s="29"/>
      <c r="E66" s="29"/>
      <c r="F66" s="30"/>
      <c r="H66" s="43">
        <f t="shared" si="4"/>
      </c>
      <c r="I66" s="43">
        <f t="shared" si="5"/>
      </c>
      <c r="L66" s="48">
        <f t="shared" si="6"/>
      </c>
      <c r="M66" s="48">
        <f t="shared" si="7"/>
      </c>
    </row>
    <row r="67" spans="1:13" ht="12.75" customHeight="1">
      <c r="A67" s="31" t="s">
        <v>130</v>
      </c>
      <c r="B67" s="33" t="s">
        <v>133</v>
      </c>
      <c r="C67" s="57"/>
      <c r="D67" s="29"/>
      <c r="E67" s="29"/>
      <c r="F67" s="30"/>
      <c r="H67" s="43">
        <f t="shared" si="4"/>
      </c>
      <c r="I67" s="43">
        <f t="shared" si="5"/>
      </c>
      <c r="L67" s="48">
        <f t="shared" si="6"/>
      </c>
      <c r="M67" s="48">
        <f t="shared" si="7"/>
      </c>
    </row>
    <row r="68" spans="1:13" ht="12.75" customHeight="1">
      <c r="A68" s="34" t="s">
        <v>130</v>
      </c>
      <c r="B68" s="35" t="s">
        <v>134</v>
      </c>
      <c r="C68" s="57"/>
      <c r="D68" s="29"/>
      <c r="E68" s="29"/>
      <c r="F68" s="30"/>
      <c r="H68" s="43">
        <f t="shared" si="4"/>
      </c>
      <c r="I68" s="43">
        <f t="shared" si="5"/>
      </c>
      <c r="L68" s="48">
        <f t="shared" si="6"/>
      </c>
      <c r="M68" s="48">
        <f t="shared" si="7"/>
      </c>
    </row>
    <row r="69" spans="1:13" ht="12.75" customHeight="1">
      <c r="A69" s="36" t="s">
        <v>130</v>
      </c>
      <c r="B69" s="37" t="s">
        <v>135</v>
      </c>
      <c r="C69" s="57"/>
      <c r="D69" s="29"/>
      <c r="E69" s="29"/>
      <c r="F69" s="30"/>
      <c r="H69" s="43">
        <f t="shared" si="4"/>
      </c>
      <c r="I69" s="43">
        <f t="shared" si="5"/>
      </c>
      <c r="L69" s="48">
        <f t="shared" si="6"/>
      </c>
      <c r="M69" s="48">
        <f t="shared" si="7"/>
      </c>
    </row>
    <row r="70" spans="1:13" ht="12.75" customHeight="1">
      <c r="A70" s="38" t="s">
        <v>130</v>
      </c>
      <c r="B70" s="37" t="s">
        <v>136</v>
      </c>
      <c r="C70" s="57"/>
      <c r="D70" s="29"/>
      <c r="E70" s="29"/>
      <c r="F70" s="30"/>
      <c r="H70" s="43">
        <f t="shared" si="4"/>
      </c>
      <c r="I70" s="43">
        <f t="shared" si="5"/>
      </c>
      <c r="L70" s="48">
        <f t="shared" si="6"/>
      </c>
      <c r="M70" s="48">
        <f t="shared" si="7"/>
      </c>
    </row>
    <row r="71" spans="8:13" ht="14.25" customHeight="1">
      <c r="H71" s="43">
        <f>IF(G71="","",ROUND(ROUND(G71*(100-$B$3)/100,2)*(100-$B$4)/100,2))</f>
      </c>
      <c r="I71" s="43">
        <f>IF(C71="","",IF(H71="","",ROUND(C71*H71,2)))</f>
      </c>
      <c r="L71" s="48">
        <f t="shared" si="6"/>
      </c>
      <c r="M71" s="48">
        <f t="shared" si="7"/>
      </c>
    </row>
  </sheetData>
  <sheetProtection/>
  <autoFilter ref="A6:O7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lastPrinted>2024-04-19T03:03:12Z</cp:lastPrinted>
  <dcterms:created xsi:type="dcterms:W3CDTF">2024-04-19T03:03:12Z</dcterms:created>
  <dcterms:modified xsi:type="dcterms:W3CDTF">2024-04-19T03:03:22Z</dcterms:modified>
  <cp:category/>
  <cp:version/>
  <cp:contentType/>
  <cp:contentStatus/>
  <cp:revision>1</cp:revision>
</cp:coreProperties>
</file>